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'1КВ'!$A$1:$E$47</definedName>
    <definedName name="_xlnm.Print_Area" localSheetId="1">'2кв'!$A$1:$E$50</definedName>
    <definedName name="_xlnm.Print_Area" localSheetId="2">'3кв'!$A$1:$E$47</definedName>
    <definedName name="_xlnm.Print_Area" localSheetId="3">'4кв'!$A$1:$E$47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19" i="24" l="1"/>
  <c r="C20" i="24"/>
  <c r="C16" i="24" s="1"/>
  <c r="C18" i="24"/>
  <c r="C15" i="24"/>
  <c r="C13" i="24"/>
  <c r="C14" i="24"/>
  <c r="C12" i="24"/>
  <c r="C9" i="24"/>
  <c r="C8" i="24"/>
  <c r="C6" i="24"/>
  <c r="B42" i="23"/>
  <c r="C28" i="24"/>
  <c r="C10" i="24"/>
  <c r="C22" i="24" l="1"/>
  <c r="C23" i="24" s="1"/>
  <c r="B45" i="23"/>
  <c r="E23" i="23"/>
  <c r="E22" i="23"/>
  <c r="E26" i="23" s="1"/>
  <c r="B46" i="23" s="1"/>
  <c r="B47" i="23" l="1"/>
  <c r="B45" i="22"/>
  <c r="B42" i="22"/>
  <c r="B48" i="21" l="1"/>
  <c r="E23" i="22" l="1"/>
  <c r="E22" i="22"/>
  <c r="E23" i="21"/>
  <c r="E22" i="21"/>
  <c r="E29" i="21" l="1"/>
  <c r="B49" i="21" s="1"/>
  <c r="E26" i="22"/>
  <c r="B46" i="22" s="1"/>
  <c r="B47" i="22" s="1"/>
  <c r="E25" i="20"/>
  <c r="E23" i="20" l="1"/>
  <c r="E22" i="20"/>
  <c r="E26" i="20" l="1"/>
  <c r="B46" i="20"/>
  <c r="B47" i="20" s="1"/>
  <c r="B45" i="21" s="1"/>
  <c r="B50" i="21" s="1"/>
</calcChain>
</file>

<file path=xl/sharedStrings.xml><?xml version="1.0" encoding="utf-8"?>
<sst xmlns="http://schemas.openxmlformats.org/spreadsheetml/2006/main" count="263" uniqueCount="100">
  <si>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</si>
  <si>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</si>
  <si>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</si>
  <si>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</si>
  <si>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</si>
  <si>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</si>
  <si>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</si>
  <si>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</si>
  <si>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</si>
  <si>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</si>
  <si>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</si>
  <si>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</si>
  <si>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</si>
  <si>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</si>
  <si>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</si>
  <si>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</si>
  <si>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</si>
  <si>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</si>
  <si>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</si>
  <si>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</si>
  <si>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</si>
  <si>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</si>
  <si>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</si>
  <si>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</si>
  <si>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</si>
  <si>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</si>
  <si>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Теруновой Оксаны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</si>
  <si>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53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</si>
  <si>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№55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</si>
  <si>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</si>
  <si>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Теруновой О.В.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</si>
  <si>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</si>
  <si>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</si>
  <si>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</si>
  <si>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</si>
  <si>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</si>
  <si>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</si>
  <si>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</si>
  <si>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- 534,2м2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</si>
  <si>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</si>
  <si>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</si>
  <si>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</si>
  <si>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</si>
  <si>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</si>
  <si>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Предъявлено населению 33013,56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</si>
  <si>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</si>
  <si>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</si>
  <si>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</si>
  <si>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</si>
  <si>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ч/ч</t>
  </si>
  <si>
    <t>Демонтаж кирпичной колонны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</si>
  <si>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</si>
  <si>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</si>
  <si>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 xml:space="preserve">           2. Всего за период с "01" 01 2023 г. по "31" 03 2023 г. выполнено работ (оказано услуг) на общую сумму тридцать одна тысяча восемьсот девяносто шесть рублей 09  копеек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</si>
  <si>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</si>
  <si>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</si>
  <si>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</si>
  <si>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</si>
  <si>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</si>
  <si>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</si>
  <si>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окраска дверей входных групп(смета)</t>
  </si>
  <si>
    <t>окраска скамеек(смета)</t>
  </si>
  <si>
    <t>окраска урн(смета)</t>
  </si>
  <si>
    <t>июнь</t>
  </si>
  <si>
    <t xml:space="preserve">           2. Всего за период с "01" 04 2023 г. по "30" 06 2023 г. выполнено работ (оказано услуг) на общую сумму тридцать шесть тысяч триста семьдесят девять рублей 83  копейки</t>
  </si>
  <si>
    <t xml:space="preserve">           2. Всего за период с "01" 07 2023 г. по "30" 09 2023 г. выполнено работ (оказано услуг) на общую сумму тридцать одна тысяча шестьсот восемьдесят три рубля 40 копеек</t>
  </si>
  <si>
    <t>Предъявлено населению 36940,05</t>
  </si>
  <si>
    <t>за 4 квартал 2023 года</t>
  </si>
  <si>
    <t>31.12.2023 г.</t>
  </si>
  <si>
    <t>4 квартал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</si>
  <si>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</si>
  <si>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</si>
  <si>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</si>
  <si>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</si>
  <si>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</si>
  <si>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</si>
  <si>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</si>
  <si>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</si>
  <si>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</si>
  <si>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</si>
  <si>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</si>
  <si>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</si>
  <si>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</si>
  <si>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</si>
  <si>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</si>
  <si>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</si>
  <si>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</si>
  <si>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</si>
  <si>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</si>
  <si>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</si>
  <si>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</si>
  <si>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</si>
  <si>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</si>
  <si>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108</t>
  </si>
  <si>
    <t xml:space="preserve">           2. Всего за период с "01" 10 2023 г. по "31" 12 2023 г. выполнено работ (оказано услуг) на общую сумму тридцать одна тысяча восемьсот шестнадцать рублей 70 копеек.</t>
  </si>
  <si>
    <t>Начислено всего 139907,22</t>
  </si>
  <si>
    <t>Непредвиденные работы 8 ч/ч</t>
  </si>
  <si>
    <t xml:space="preserve">   * Окраска дверей входных групп (смета)</t>
  </si>
  <si>
    <t xml:space="preserve">   * Окраска скамеек (смета)</t>
  </si>
  <si>
    <t xml:space="preserve">   * Окраска урн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</si>
</sst>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0" zoomScaleSheetLayoutView="100" workbookViewId="0">
      <selection activeCell="G27" sqref="G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9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45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4"/>
      <c r="C4" s="4"/>
      <c r="D4" s="52" t="s">
        <v>46</v>
      </c>
      <c r="E4" s="52"/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47" t="s">
        <v>25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26</v>
      </c>
      <c r="B9" s="39"/>
      <c r="C9" s="39"/>
      <c r="D9" s="39"/>
      <c r="E9" s="39"/>
    </row>
    <row r="10" spans="1:5" ht="22.9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19.5" customHeight="1" x14ac:dyDescent="0.25">
      <c r="A12" s="43" t="s">
        <v>15</v>
      </c>
      <c r="B12" s="46"/>
      <c r="C12" s="46"/>
      <c r="D12" s="46"/>
      <c r="E12" s="46"/>
    </row>
    <row r="13" spans="1:5" ht="18.7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ht="17.25" customHeight="1" x14ac:dyDescent="0.25">
      <c r="A15" s="39" t="s">
        <v>47</v>
      </c>
      <c r="B15" s="39"/>
      <c r="C15" s="39"/>
      <c r="D15" s="39"/>
      <c r="E15" s="39"/>
    </row>
    <row r="16" spans="1:5" ht="16.5" customHeight="1" x14ac:dyDescent="0.25">
      <c r="A16" s="43" t="s">
        <v>16</v>
      </c>
      <c r="B16" s="46"/>
      <c r="C16" s="46"/>
      <c r="D16" s="46"/>
      <c r="E16" s="46"/>
    </row>
    <row r="17" spans="1:8" ht="36" customHeight="1" x14ac:dyDescent="0.25">
      <c r="A17" s="39" t="s">
        <v>17</v>
      </c>
      <c r="B17" s="39"/>
      <c r="C17" s="39"/>
      <c r="D17" s="39"/>
      <c r="E17" s="39"/>
    </row>
    <row r="18" spans="1:8" ht="66" customHeight="1" x14ac:dyDescent="0.25">
      <c r="A18" s="39" t="s">
        <v>28</v>
      </c>
      <c r="B18" s="39"/>
      <c r="C18" s="39"/>
      <c r="D18" s="39"/>
      <c r="E18" s="39"/>
    </row>
    <row r="19" spans="1:8" ht="41.25" customHeight="1" x14ac:dyDescent="0.25">
      <c r="A19" s="37" t="s">
        <v>29</v>
      </c>
      <c r="B19" s="37"/>
      <c r="C19" s="37"/>
      <c r="D19" s="37"/>
      <c r="E19" s="37"/>
    </row>
    <row r="20" spans="1:8" ht="24" customHeight="1" x14ac:dyDescent="0.25">
      <c r="A20" s="37"/>
      <c r="B20" s="37"/>
      <c r="C20" s="37"/>
      <c r="D20" s="37"/>
      <c r="E20" s="37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14.75</v>
      </c>
      <c r="E22" s="8">
        <f>D22*F20*G20</f>
        <v>23638.350000000002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3.9</v>
      </c>
      <c r="E23" s="8">
        <f>D23*F20*G20</f>
        <v>6250.14</v>
      </c>
      <c r="H23" s="16"/>
    </row>
    <row r="24" spans="1:8" x14ac:dyDescent="0.25">
      <c r="A24" s="22" t="s">
        <v>31</v>
      </c>
      <c r="B24" s="18" t="s">
        <v>32</v>
      </c>
      <c r="C24" s="19" t="s">
        <v>33</v>
      </c>
      <c r="D24" s="19"/>
      <c r="E24" s="8">
        <v>120</v>
      </c>
      <c r="H24" s="16"/>
    </row>
    <row r="25" spans="1:8" x14ac:dyDescent="0.25">
      <c r="A25" s="22" t="s">
        <v>50</v>
      </c>
      <c r="B25" s="18" t="s">
        <v>48</v>
      </c>
      <c r="C25" s="19" t="s">
        <v>49</v>
      </c>
      <c r="D25" s="19">
        <v>8</v>
      </c>
      <c r="E25" s="8">
        <f>8*235.95</f>
        <v>1887.6</v>
      </c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31896.09</v>
      </c>
    </row>
    <row r="27" spans="1:8" ht="28.5" customHeight="1" x14ac:dyDescent="0.25">
      <c r="A27" s="38" t="s">
        <v>53</v>
      </c>
      <c r="B27" s="38"/>
      <c r="C27" s="38"/>
      <c r="D27" s="38"/>
      <c r="E27" s="38"/>
    </row>
    <row r="28" spans="1:8" ht="30.75" customHeight="1" x14ac:dyDescent="0.25">
      <c r="A28" s="39" t="s">
        <v>21</v>
      </c>
      <c r="B28" s="39"/>
      <c r="C28" s="39"/>
      <c r="D28" s="39"/>
      <c r="E28" s="39"/>
    </row>
    <row r="29" spans="1:8" ht="16.5" customHeight="1" x14ac:dyDescent="0.25">
      <c r="A29" s="39" t="s">
        <v>20</v>
      </c>
      <c r="B29" s="39"/>
      <c r="C29" s="39"/>
      <c r="D29" s="39"/>
      <c r="E29" s="39"/>
    </row>
    <row r="30" spans="1:8" ht="33" customHeight="1" x14ac:dyDescent="0.25">
      <c r="A30" s="39" t="s">
        <v>34</v>
      </c>
      <c r="B30" s="39"/>
      <c r="C30" s="39"/>
      <c r="D30" s="39"/>
      <c r="E30" s="39"/>
    </row>
    <row r="31" spans="1:8" x14ac:dyDescent="0.25">
      <c r="A31" s="39" t="s">
        <v>18</v>
      </c>
      <c r="B31" s="39"/>
      <c r="C31" s="39"/>
      <c r="D31" s="39"/>
      <c r="E31" s="39"/>
    </row>
    <row r="32" spans="1:8" x14ac:dyDescent="0.25">
      <c r="A32" s="40" t="s">
        <v>5</v>
      </c>
      <c r="B32" s="40"/>
      <c r="C32" s="40"/>
      <c r="D32" s="40"/>
      <c r="E32" s="40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1" t="s">
        <v>51</v>
      </c>
      <c r="B34" s="41"/>
      <c r="C34" s="41"/>
      <c r="D34" s="41"/>
      <c r="E34" s="5"/>
    </row>
    <row r="35" spans="1:5" x14ac:dyDescent="0.25">
      <c r="B35" s="36" t="s">
        <v>19</v>
      </c>
      <c r="C35" s="36"/>
      <c r="D35" s="36"/>
      <c r="E35" s="6" t="s">
        <v>6</v>
      </c>
    </row>
    <row r="36" spans="1:5" x14ac:dyDescent="0.25">
      <c r="A36" s="28"/>
      <c r="B36" s="28"/>
      <c r="C36" s="28"/>
      <c r="D36" s="28"/>
      <c r="E36" s="28"/>
    </row>
    <row r="37" spans="1:5" x14ac:dyDescent="0.25">
      <c r="A37" s="42" t="s">
        <v>30</v>
      </c>
      <c r="B37" s="42"/>
      <c r="C37" s="42"/>
      <c r="D37" s="42"/>
      <c r="E37" s="5"/>
    </row>
    <row r="38" spans="1:5" x14ac:dyDescent="0.25">
      <c r="B38" s="36" t="s">
        <v>19</v>
      </c>
      <c r="C38" s="36"/>
      <c r="D38" s="36"/>
      <c r="E38" s="6" t="s">
        <v>6</v>
      </c>
    </row>
    <row r="40" spans="1:5" x14ac:dyDescent="0.25">
      <c r="A40" s="2" t="s">
        <v>38</v>
      </c>
    </row>
    <row r="41" spans="1:5" x14ac:dyDescent="0.25">
      <c r="A41" s="14" t="s">
        <v>35</v>
      </c>
    </row>
    <row r="42" spans="1:5" x14ac:dyDescent="0.25">
      <c r="A42" s="2" t="s">
        <v>40</v>
      </c>
      <c r="B42" s="23">
        <v>-6973.07</v>
      </c>
    </row>
    <row r="43" spans="1:5" ht="19.5" customHeight="1" x14ac:dyDescent="0.25">
      <c r="A43" s="27" t="s">
        <v>44</v>
      </c>
      <c r="B43" s="24"/>
    </row>
    <row r="44" spans="1:5" x14ac:dyDescent="0.25">
      <c r="A44" s="2" t="s">
        <v>36</v>
      </c>
      <c r="B44" s="24">
        <v>25797.919999999998</v>
      </c>
    </row>
    <row r="45" spans="1:5" x14ac:dyDescent="0.25">
      <c r="A45" s="2" t="s">
        <v>52</v>
      </c>
      <c r="B45" s="24">
        <v>1350</v>
      </c>
    </row>
    <row r="46" spans="1:5" ht="30" x14ac:dyDescent="0.25">
      <c r="A46" s="27" t="s">
        <v>39</v>
      </c>
      <c r="B46" s="25">
        <f>E26</f>
        <v>31896.09</v>
      </c>
    </row>
    <row r="47" spans="1:5" x14ac:dyDescent="0.25">
      <c r="A47" s="15" t="s">
        <v>37</v>
      </c>
      <c r="B47" s="26">
        <f>B42+B44+B45-B46</f>
        <v>-11721.240000000002</v>
      </c>
    </row>
    <row r="48" spans="1:5" x14ac:dyDescent="0.25">
      <c r="C48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9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54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4"/>
      <c r="C4" s="4"/>
      <c r="D4" s="52" t="s">
        <v>55</v>
      </c>
      <c r="E4" s="52"/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47" t="s">
        <v>25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26</v>
      </c>
      <c r="B9" s="39"/>
      <c r="C9" s="39"/>
      <c r="D9" s="39"/>
      <c r="E9" s="39"/>
    </row>
    <row r="10" spans="1:5" ht="22.9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19.5" customHeight="1" x14ac:dyDescent="0.25">
      <c r="A12" s="43" t="s">
        <v>15</v>
      </c>
      <c r="B12" s="46"/>
      <c r="C12" s="46"/>
      <c r="D12" s="46"/>
      <c r="E12" s="46"/>
    </row>
    <row r="13" spans="1:5" ht="18.7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ht="17.25" customHeight="1" x14ac:dyDescent="0.25">
      <c r="A15" s="39" t="s">
        <v>47</v>
      </c>
      <c r="B15" s="39"/>
      <c r="C15" s="39"/>
      <c r="D15" s="39"/>
      <c r="E15" s="39"/>
    </row>
    <row r="16" spans="1:5" ht="16.5" customHeight="1" x14ac:dyDescent="0.25">
      <c r="A16" s="43" t="s">
        <v>16</v>
      </c>
      <c r="B16" s="46"/>
      <c r="C16" s="46"/>
      <c r="D16" s="46"/>
      <c r="E16" s="46"/>
    </row>
    <row r="17" spans="1:8" ht="36" customHeight="1" x14ac:dyDescent="0.25">
      <c r="A17" s="39" t="s">
        <v>17</v>
      </c>
      <c r="B17" s="39"/>
      <c r="C17" s="39"/>
      <c r="D17" s="39"/>
      <c r="E17" s="39"/>
    </row>
    <row r="18" spans="1:8" ht="66" customHeight="1" x14ac:dyDescent="0.25">
      <c r="A18" s="39" t="s">
        <v>28</v>
      </c>
      <c r="B18" s="39"/>
      <c r="C18" s="39"/>
      <c r="D18" s="39"/>
      <c r="E18" s="39"/>
    </row>
    <row r="19" spans="1:8" ht="41.25" customHeight="1" x14ac:dyDescent="0.25">
      <c r="A19" s="37" t="s">
        <v>29</v>
      </c>
      <c r="B19" s="37"/>
      <c r="C19" s="37"/>
      <c r="D19" s="37"/>
      <c r="E19" s="37"/>
    </row>
    <row r="20" spans="1:8" ht="24" customHeight="1" x14ac:dyDescent="0.25">
      <c r="A20" s="37"/>
      <c r="B20" s="37"/>
      <c r="C20" s="37"/>
      <c r="D20" s="37"/>
      <c r="E20" s="37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14.75</v>
      </c>
      <c r="E22" s="8">
        <f>D22*F20*G20</f>
        <v>23638.350000000002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3.9</v>
      </c>
      <c r="E23" s="8">
        <f>D23*F20*G20</f>
        <v>6250.14</v>
      </c>
      <c r="H23" s="16"/>
    </row>
    <row r="24" spans="1:8" x14ac:dyDescent="0.25">
      <c r="A24" s="22" t="s">
        <v>31</v>
      </c>
      <c r="B24" s="18" t="s">
        <v>56</v>
      </c>
      <c r="C24" s="19" t="s">
        <v>33</v>
      </c>
      <c r="D24" s="19"/>
      <c r="E24" s="8">
        <v>0</v>
      </c>
      <c r="H24" s="16"/>
    </row>
    <row r="25" spans="1:8" ht="30" x14ac:dyDescent="0.25">
      <c r="A25" s="22" t="s">
        <v>60</v>
      </c>
      <c r="B25" s="18" t="s">
        <v>63</v>
      </c>
      <c r="C25" s="19" t="s">
        <v>33</v>
      </c>
      <c r="D25" s="19"/>
      <c r="E25" s="8">
        <v>2968.6</v>
      </c>
      <c r="H25" s="16"/>
    </row>
    <row r="26" spans="1:8" x14ac:dyDescent="0.25">
      <c r="A26" s="22" t="s">
        <v>61</v>
      </c>
      <c r="B26" s="18" t="s">
        <v>63</v>
      </c>
      <c r="C26" s="19" t="s">
        <v>33</v>
      </c>
      <c r="D26" s="19"/>
      <c r="E26" s="8">
        <v>2646.99</v>
      </c>
      <c r="H26" s="16"/>
    </row>
    <row r="27" spans="1:8" x14ac:dyDescent="0.25">
      <c r="A27" s="22" t="s">
        <v>62</v>
      </c>
      <c r="B27" s="18" t="s">
        <v>63</v>
      </c>
      <c r="C27" s="19" t="s">
        <v>33</v>
      </c>
      <c r="D27" s="19"/>
      <c r="E27" s="8">
        <v>875.75</v>
      </c>
      <c r="H27" s="16"/>
    </row>
    <row r="28" spans="1:8" x14ac:dyDescent="0.25">
      <c r="A28" s="22"/>
      <c r="B28" s="18"/>
      <c r="C28" s="19"/>
      <c r="D28" s="19"/>
      <c r="E28" s="8"/>
      <c r="H28" s="16"/>
    </row>
    <row r="29" spans="1:8" s="14" customFormat="1" ht="14.25" x14ac:dyDescent="0.2">
      <c r="A29" s="10" t="s">
        <v>24</v>
      </c>
      <c r="B29" s="11"/>
      <c r="C29" s="12"/>
      <c r="D29" s="12"/>
      <c r="E29" s="13">
        <f>SUM(E22:E28)</f>
        <v>36379.83</v>
      </c>
    </row>
    <row r="30" spans="1:8" ht="28.5" customHeight="1" x14ac:dyDescent="0.25">
      <c r="A30" s="38" t="s">
        <v>64</v>
      </c>
      <c r="B30" s="38"/>
      <c r="C30" s="38"/>
      <c r="D30" s="38"/>
      <c r="E30" s="38"/>
    </row>
    <row r="31" spans="1:8" ht="30.75" customHeight="1" x14ac:dyDescent="0.25">
      <c r="A31" s="39" t="s">
        <v>21</v>
      </c>
      <c r="B31" s="39"/>
      <c r="C31" s="39"/>
      <c r="D31" s="39"/>
      <c r="E31" s="39"/>
    </row>
    <row r="32" spans="1:8" ht="16.5" customHeight="1" x14ac:dyDescent="0.25">
      <c r="A32" s="39" t="s">
        <v>20</v>
      </c>
      <c r="B32" s="39"/>
      <c r="C32" s="39"/>
      <c r="D32" s="39"/>
      <c r="E32" s="39"/>
    </row>
    <row r="33" spans="1:5" ht="33" customHeight="1" x14ac:dyDescent="0.25">
      <c r="A33" s="39" t="s">
        <v>34</v>
      </c>
      <c r="B33" s="39"/>
      <c r="C33" s="39"/>
      <c r="D33" s="39"/>
      <c r="E33" s="39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0" t="s">
        <v>5</v>
      </c>
      <c r="B35" s="40"/>
      <c r="C35" s="40"/>
      <c r="D35" s="40"/>
      <c r="E35" s="40"/>
    </row>
    <row r="36" spans="1:5" x14ac:dyDescent="0.25">
      <c r="A36" s="39" t="s">
        <v>18</v>
      </c>
      <c r="B36" s="39"/>
      <c r="C36" s="39"/>
      <c r="D36" s="39"/>
      <c r="E36" s="39"/>
    </row>
    <row r="37" spans="1:5" x14ac:dyDescent="0.25">
      <c r="A37" s="41" t="s">
        <v>51</v>
      </c>
      <c r="B37" s="41"/>
      <c r="C37" s="41"/>
      <c r="D37" s="41"/>
      <c r="E37" s="5"/>
    </row>
    <row r="38" spans="1:5" x14ac:dyDescent="0.25">
      <c r="B38" s="36" t="s">
        <v>19</v>
      </c>
      <c r="C38" s="36"/>
      <c r="D38" s="36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42" t="s">
        <v>30</v>
      </c>
      <c r="B40" s="42"/>
      <c r="C40" s="42"/>
      <c r="D40" s="42"/>
      <c r="E40" s="5"/>
    </row>
    <row r="41" spans="1:5" x14ac:dyDescent="0.25">
      <c r="B41" s="36" t="s">
        <v>19</v>
      </c>
      <c r="C41" s="36"/>
      <c r="D41" s="36"/>
      <c r="E41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23">
        <f>'1КВ'!B47</f>
        <v>-11721.240000000002</v>
      </c>
    </row>
    <row r="46" spans="1:5" ht="19.5" customHeight="1" x14ac:dyDescent="0.25">
      <c r="A46" s="30" t="s">
        <v>44</v>
      </c>
      <c r="B46" s="24"/>
    </row>
    <row r="47" spans="1:5" x14ac:dyDescent="0.25">
      <c r="A47" s="2" t="s">
        <v>36</v>
      </c>
      <c r="B47" s="24">
        <v>33729.9</v>
      </c>
    </row>
    <row r="48" spans="1:5" x14ac:dyDescent="0.25">
      <c r="A48" s="2" t="s">
        <v>52</v>
      </c>
      <c r="B48" s="24">
        <f>150*3</f>
        <v>450</v>
      </c>
    </row>
    <row r="49" spans="1:3" ht="30" x14ac:dyDescent="0.25">
      <c r="A49" s="30" t="s">
        <v>39</v>
      </c>
      <c r="B49" s="25">
        <f>E29</f>
        <v>36379.83</v>
      </c>
    </row>
    <row r="50" spans="1:3" x14ac:dyDescent="0.25">
      <c r="A50" s="15" t="s">
        <v>37</v>
      </c>
      <c r="B50" s="26">
        <f>B45+B47+B48-B49</f>
        <v>-13921.170000000002</v>
      </c>
    </row>
    <row r="51" spans="1:3" x14ac:dyDescent="0.25">
      <c r="C51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9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57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4"/>
      <c r="C4" s="4"/>
      <c r="D4" s="52" t="s">
        <v>58</v>
      </c>
      <c r="E4" s="52"/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47" t="s">
        <v>25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26</v>
      </c>
      <c r="B9" s="39"/>
      <c r="C9" s="39"/>
      <c r="D9" s="39"/>
      <c r="E9" s="39"/>
    </row>
    <row r="10" spans="1:5" ht="22.9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19.5" customHeight="1" x14ac:dyDescent="0.25">
      <c r="A12" s="43" t="s">
        <v>15</v>
      </c>
      <c r="B12" s="46"/>
      <c r="C12" s="46"/>
      <c r="D12" s="46"/>
      <c r="E12" s="46"/>
    </row>
    <row r="13" spans="1:5" ht="18.7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ht="17.25" customHeight="1" x14ac:dyDescent="0.25">
      <c r="A15" s="39" t="s">
        <v>47</v>
      </c>
      <c r="B15" s="39"/>
      <c r="C15" s="39"/>
      <c r="D15" s="39"/>
      <c r="E15" s="39"/>
    </row>
    <row r="16" spans="1:5" ht="16.5" customHeight="1" x14ac:dyDescent="0.25">
      <c r="A16" s="43" t="s">
        <v>16</v>
      </c>
      <c r="B16" s="46"/>
      <c r="C16" s="46"/>
      <c r="D16" s="46"/>
      <c r="E16" s="46"/>
    </row>
    <row r="17" spans="1:8" ht="36" customHeight="1" x14ac:dyDescent="0.25">
      <c r="A17" s="39" t="s">
        <v>17</v>
      </c>
      <c r="B17" s="39"/>
      <c r="C17" s="39"/>
      <c r="D17" s="39"/>
      <c r="E17" s="39"/>
    </row>
    <row r="18" spans="1:8" ht="66" customHeight="1" x14ac:dyDescent="0.25">
      <c r="A18" s="39" t="s">
        <v>28</v>
      </c>
      <c r="B18" s="39"/>
      <c r="C18" s="39"/>
      <c r="D18" s="39"/>
      <c r="E18" s="39"/>
    </row>
    <row r="19" spans="1:8" ht="41.25" customHeight="1" x14ac:dyDescent="0.25">
      <c r="A19" s="37" t="s">
        <v>29</v>
      </c>
      <c r="B19" s="37"/>
      <c r="C19" s="37"/>
      <c r="D19" s="37"/>
      <c r="E19" s="37"/>
    </row>
    <row r="20" spans="1:8" ht="24" customHeight="1" x14ac:dyDescent="0.25">
      <c r="A20" s="37"/>
      <c r="B20" s="37"/>
      <c r="C20" s="37"/>
      <c r="D20" s="37"/>
      <c r="E20" s="37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15.41</v>
      </c>
      <c r="E22" s="8">
        <f>D22*F20*G20</f>
        <v>24696.066000000003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6987.3360000000011</v>
      </c>
      <c r="H23" s="16"/>
    </row>
    <row r="24" spans="1:8" x14ac:dyDescent="0.25">
      <c r="A24" s="22" t="s">
        <v>31</v>
      </c>
      <c r="B24" s="18" t="s">
        <v>59</v>
      </c>
      <c r="C24" s="19" t="s">
        <v>33</v>
      </c>
      <c r="D24" s="19"/>
      <c r="E24" s="8">
        <v>0</v>
      </c>
      <c r="H24" s="16"/>
    </row>
    <row r="25" spans="1:8" x14ac:dyDescent="0.25">
      <c r="A25" s="22"/>
      <c r="B25" s="18"/>
      <c r="C25" s="19"/>
      <c r="D25" s="19"/>
      <c r="E25" s="8"/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31683.402000000002</v>
      </c>
    </row>
    <row r="27" spans="1:8" ht="28.5" customHeight="1" x14ac:dyDescent="0.25">
      <c r="A27" s="38" t="s">
        <v>65</v>
      </c>
      <c r="B27" s="38"/>
      <c r="C27" s="38"/>
      <c r="D27" s="38"/>
      <c r="E27" s="38"/>
    </row>
    <row r="28" spans="1:8" ht="30.75" customHeight="1" x14ac:dyDescent="0.25">
      <c r="A28" s="39" t="s">
        <v>21</v>
      </c>
      <c r="B28" s="39"/>
      <c r="C28" s="39"/>
      <c r="D28" s="39"/>
      <c r="E28" s="39"/>
    </row>
    <row r="29" spans="1:8" ht="16.5" customHeight="1" x14ac:dyDescent="0.25">
      <c r="A29" s="39" t="s">
        <v>20</v>
      </c>
      <c r="B29" s="39"/>
      <c r="C29" s="39"/>
      <c r="D29" s="39"/>
      <c r="E29" s="39"/>
    </row>
    <row r="30" spans="1:8" ht="33" customHeight="1" x14ac:dyDescent="0.25">
      <c r="A30" s="39" t="s">
        <v>34</v>
      </c>
      <c r="B30" s="39"/>
      <c r="C30" s="39"/>
      <c r="D30" s="39"/>
      <c r="E30" s="39"/>
    </row>
    <row r="31" spans="1:8" x14ac:dyDescent="0.25">
      <c r="A31" s="39" t="s">
        <v>18</v>
      </c>
      <c r="B31" s="39"/>
      <c r="C31" s="39"/>
      <c r="D31" s="39"/>
      <c r="E31" s="39"/>
    </row>
    <row r="32" spans="1:8" x14ac:dyDescent="0.25">
      <c r="A32" s="40" t="s">
        <v>5</v>
      </c>
      <c r="B32" s="40"/>
      <c r="C32" s="40"/>
      <c r="D32" s="40"/>
      <c r="E32" s="40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1" t="s">
        <v>51</v>
      </c>
      <c r="B34" s="41"/>
      <c r="C34" s="41"/>
      <c r="D34" s="41"/>
      <c r="E34" s="5"/>
    </row>
    <row r="35" spans="1:5" x14ac:dyDescent="0.25">
      <c r="B35" s="36" t="s">
        <v>19</v>
      </c>
      <c r="C35" s="36"/>
      <c r="D35" s="36"/>
      <c r="E35" s="6" t="s">
        <v>6</v>
      </c>
    </row>
    <row r="36" spans="1:5" x14ac:dyDescent="0.25">
      <c r="A36" s="31"/>
      <c r="B36" s="31"/>
      <c r="C36" s="31"/>
      <c r="D36" s="31"/>
      <c r="E36" s="31"/>
    </row>
    <row r="37" spans="1:5" x14ac:dyDescent="0.25">
      <c r="A37" s="42" t="s">
        <v>30</v>
      </c>
      <c r="B37" s="42"/>
      <c r="C37" s="42"/>
      <c r="D37" s="42"/>
      <c r="E37" s="5"/>
    </row>
    <row r="38" spans="1:5" x14ac:dyDescent="0.25">
      <c r="B38" s="36" t="s">
        <v>19</v>
      </c>
      <c r="C38" s="36"/>
      <c r="D38" s="36"/>
      <c r="E38" s="6" t="s">
        <v>6</v>
      </c>
    </row>
    <row r="40" spans="1:5" x14ac:dyDescent="0.25">
      <c r="A40" s="2" t="s">
        <v>38</v>
      </c>
    </row>
    <row r="41" spans="1:5" x14ac:dyDescent="0.25">
      <c r="A41" s="14" t="s">
        <v>35</v>
      </c>
    </row>
    <row r="42" spans="1:5" x14ac:dyDescent="0.25">
      <c r="A42" s="2" t="s">
        <v>40</v>
      </c>
      <c r="B42" s="23">
        <f>'2кв'!B50</f>
        <v>-13921.170000000002</v>
      </c>
    </row>
    <row r="43" spans="1:5" ht="19.5" customHeight="1" x14ac:dyDescent="0.25">
      <c r="A43" s="30" t="s">
        <v>66</v>
      </c>
      <c r="B43" s="24"/>
    </row>
    <row r="44" spans="1:5" x14ac:dyDescent="0.25">
      <c r="A44" s="2" t="s">
        <v>36</v>
      </c>
      <c r="B44" s="24">
        <v>27126.12</v>
      </c>
    </row>
    <row r="45" spans="1:5" x14ac:dyDescent="0.25">
      <c r="A45" s="2" t="s">
        <v>52</v>
      </c>
      <c r="B45" s="24">
        <f>150*3</f>
        <v>450</v>
      </c>
    </row>
    <row r="46" spans="1:5" ht="30" x14ac:dyDescent="0.25">
      <c r="A46" s="30" t="s">
        <v>39</v>
      </c>
      <c r="B46" s="25">
        <f>E26</f>
        <v>31683.402000000002</v>
      </c>
    </row>
    <row r="47" spans="1:5" x14ac:dyDescent="0.25">
      <c r="A47" s="15" t="s">
        <v>37</v>
      </c>
      <c r="B47" s="26">
        <f>B42+B44+B45-B46</f>
        <v>-18028.452000000005</v>
      </c>
    </row>
    <row r="48" spans="1:5" x14ac:dyDescent="0.25">
      <c r="C48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7" zoomScaleSheetLayoutView="100" workbookViewId="0">
      <selection activeCell="B45" sqref="B4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1406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9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67</v>
      </c>
      <c r="B3" s="51"/>
      <c r="C3" s="51"/>
      <c r="D3" s="51"/>
      <c r="E3" s="51"/>
    </row>
    <row r="4" spans="1:5" s="1" customFormat="1" ht="15.75" x14ac:dyDescent="0.25">
      <c r="A4" s="21" t="s">
        <v>13</v>
      </c>
      <c r="B4" s="4"/>
      <c r="C4" s="4"/>
      <c r="D4" s="53"/>
      <c r="E4" s="53" t="s">
        <v>68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47" t="s">
        <v>25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39" t="s">
        <v>26</v>
      </c>
      <c r="B9" s="39"/>
      <c r="C9" s="39"/>
      <c r="D9" s="39"/>
      <c r="E9" s="39"/>
    </row>
    <row r="10" spans="1:5" ht="22.9" customHeight="1" x14ac:dyDescent="0.25">
      <c r="A10" s="44" t="s">
        <v>14</v>
      </c>
      <c r="B10" s="45"/>
      <c r="C10" s="45"/>
      <c r="D10" s="45"/>
      <c r="E10" s="45"/>
    </row>
    <row r="11" spans="1:5" ht="28.5" customHeight="1" x14ac:dyDescent="0.25">
      <c r="A11" s="39" t="s">
        <v>27</v>
      </c>
      <c r="B11" s="39"/>
      <c r="C11" s="39"/>
      <c r="D11" s="39"/>
      <c r="E11" s="39"/>
    </row>
    <row r="12" spans="1:5" ht="19.5" customHeight="1" x14ac:dyDescent="0.25">
      <c r="A12" s="43" t="s">
        <v>15</v>
      </c>
      <c r="B12" s="46"/>
      <c r="C12" s="46"/>
      <c r="D12" s="46"/>
      <c r="E12" s="46"/>
    </row>
    <row r="13" spans="1:5" ht="18.75" customHeight="1" x14ac:dyDescent="0.25">
      <c r="A13" s="39" t="s">
        <v>22</v>
      </c>
      <c r="B13" s="39"/>
      <c r="C13" s="39"/>
      <c r="D13" s="39"/>
      <c r="E13" s="39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ht="17.25" customHeight="1" x14ac:dyDescent="0.25">
      <c r="A15" s="39" t="s">
        <v>47</v>
      </c>
      <c r="B15" s="39"/>
      <c r="C15" s="39"/>
      <c r="D15" s="39"/>
      <c r="E15" s="39"/>
    </row>
    <row r="16" spans="1:5" ht="16.5" customHeight="1" x14ac:dyDescent="0.25">
      <c r="A16" s="43" t="s">
        <v>16</v>
      </c>
      <c r="B16" s="46"/>
      <c r="C16" s="46"/>
      <c r="D16" s="46"/>
      <c r="E16" s="46"/>
    </row>
    <row r="17" spans="1:8" ht="36" customHeight="1" x14ac:dyDescent="0.25">
      <c r="A17" s="39" t="s">
        <v>17</v>
      </c>
      <c r="B17" s="39"/>
      <c r="C17" s="39"/>
      <c r="D17" s="39"/>
      <c r="E17" s="39"/>
    </row>
    <row r="18" spans="1:8" ht="66" customHeight="1" x14ac:dyDescent="0.25">
      <c r="A18" s="39" t="s">
        <v>28</v>
      </c>
      <c r="B18" s="39"/>
      <c r="C18" s="39"/>
      <c r="D18" s="39"/>
      <c r="E18" s="39"/>
    </row>
    <row r="19" spans="1:8" ht="41.25" customHeight="1" x14ac:dyDescent="0.25">
      <c r="A19" s="37" t="s">
        <v>29</v>
      </c>
      <c r="B19" s="37"/>
      <c r="C19" s="37"/>
      <c r="D19" s="37"/>
      <c r="E19" s="37"/>
    </row>
    <row r="20" spans="1:8" ht="24" customHeight="1" x14ac:dyDescent="0.25">
      <c r="A20" s="37"/>
      <c r="B20" s="37"/>
      <c r="C20" s="37"/>
      <c r="D20" s="37"/>
      <c r="E20" s="37"/>
      <c r="F20" s="2">
        <v>534.20000000000005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9" t="s">
        <v>41</v>
      </c>
      <c r="C22" s="3" t="s">
        <v>4</v>
      </c>
      <c r="D22" s="3">
        <v>15.41</v>
      </c>
      <c r="E22" s="8">
        <f>D22*F20*G20</f>
        <v>24696.066000000003</v>
      </c>
    </row>
    <row r="23" spans="1:8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6987.3360000000011</v>
      </c>
      <c r="H23" s="16"/>
    </row>
    <row r="24" spans="1:8" x14ac:dyDescent="0.25">
      <c r="A24" s="22" t="s">
        <v>31</v>
      </c>
      <c r="B24" s="18" t="s">
        <v>69</v>
      </c>
      <c r="C24" s="19" t="s">
        <v>33</v>
      </c>
      <c r="D24" s="19"/>
      <c r="E24" s="8">
        <v>133.30000000000001</v>
      </c>
      <c r="H24" s="16"/>
    </row>
    <row r="25" spans="1:8" x14ac:dyDescent="0.25">
      <c r="A25" s="22"/>
      <c r="B25" s="18"/>
      <c r="C25" s="19"/>
      <c r="D25" s="19"/>
      <c r="E25" s="8"/>
      <c r="H25" s="16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31816.702000000001</v>
      </c>
    </row>
    <row r="27" spans="1:8" ht="33.75" customHeight="1" x14ac:dyDescent="0.25">
      <c r="A27" s="38" t="s">
        <v>94</v>
      </c>
      <c r="B27" s="38"/>
      <c r="C27" s="38"/>
      <c r="D27" s="38"/>
      <c r="E27" s="38"/>
    </row>
    <row r="28" spans="1:8" ht="30.75" customHeight="1" x14ac:dyDescent="0.25">
      <c r="A28" s="39" t="s">
        <v>21</v>
      </c>
      <c r="B28" s="39"/>
      <c r="C28" s="39"/>
      <c r="D28" s="39"/>
      <c r="E28" s="39"/>
    </row>
    <row r="29" spans="1:8" ht="16.5" customHeight="1" x14ac:dyDescent="0.25">
      <c r="A29" s="39" t="s">
        <v>20</v>
      </c>
      <c r="B29" s="39"/>
      <c r="C29" s="39"/>
      <c r="D29" s="39"/>
      <c r="E29" s="39"/>
    </row>
    <row r="30" spans="1:8" ht="33" customHeight="1" x14ac:dyDescent="0.25">
      <c r="A30" s="39" t="s">
        <v>34</v>
      </c>
      <c r="B30" s="39"/>
      <c r="C30" s="39"/>
      <c r="D30" s="39"/>
      <c r="E30" s="39"/>
    </row>
    <row r="31" spans="1:8" x14ac:dyDescent="0.25">
      <c r="A31" s="39" t="s">
        <v>18</v>
      </c>
      <c r="B31" s="39"/>
      <c r="C31" s="39"/>
      <c r="D31" s="39"/>
      <c r="E31" s="39"/>
    </row>
    <row r="32" spans="1:8" x14ac:dyDescent="0.25">
      <c r="A32" s="40" t="s">
        <v>5</v>
      </c>
      <c r="B32" s="40"/>
      <c r="C32" s="40"/>
      <c r="D32" s="40"/>
      <c r="E32" s="40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1" t="s">
        <v>51</v>
      </c>
      <c r="B34" s="41"/>
      <c r="C34" s="41"/>
      <c r="D34" s="41"/>
      <c r="E34" s="5"/>
    </row>
    <row r="35" spans="1:5" x14ac:dyDescent="0.25">
      <c r="B35" s="36" t="s">
        <v>19</v>
      </c>
      <c r="C35" s="36"/>
      <c r="D35" s="36"/>
      <c r="E35" s="6" t="s">
        <v>6</v>
      </c>
    </row>
    <row r="36" spans="1:5" x14ac:dyDescent="0.25">
      <c r="A36" s="34"/>
      <c r="B36" s="34"/>
      <c r="C36" s="34"/>
      <c r="D36" s="34"/>
      <c r="E36" s="34"/>
    </row>
    <row r="37" spans="1:5" x14ac:dyDescent="0.25">
      <c r="A37" s="42" t="s">
        <v>30</v>
      </c>
      <c r="B37" s="42"/>
      <c r="C37" s="42"/>
      <c r="D37" s="42"/>
      <c r="E37" s="5"/>
    </row>
    <row r="38" spans="1:5" x14ac:dyDescent="0.25">
      <c r="B38" s="36" t="s">
        <v>19</v>
      </c>
      <c r="C38" s="36"/>
      <c r="D38" s="36"/>
      <c r="E38" s="6" t="s">
        <v>6</v>
      </c>
    </row>
    <row r="40" spans="1:5" x14ac:dyDescent="0.25">
      <c r="A40" s="2" t="s">
        <v>38</v>
      </c>
    </row>
    <row r="41" spans="1:5" x14ac:dyDescent="0.25">
      <c r="A41" s="14" t="s">
        <v>35</v>
      </c>
    </row>
    <row r="42" spans="1:5" x14ac:dyDescent="0.25">
      <c r="A42" s="2" t="s">
        <v>40</v>
      </c>
      <c r="B42" s="23">
        <f>'3кв'!B47</f>
        <v>-18028.452000000005</v>
      </c>
    </row>
    <row r="43" spans="1:5" ht="19.5" customHeight="1" x14ac:dyDescent="0.25">
      <c r="A43" s="33" t="s">
        <v>66</v>
      </c>
      <c r="B43" s="24"/>
    </row>
    <row r="44" spans="1:5" x14ac:dyDescent="0.25">
      <c r="A44" s="2" t="s">
        <v>36</v>
      </c>
      <c r="B44" s="24">
        <v>44439.87</v>
      </c>
    </row>
    <row r="45" spans="1:5" x14ac:dyDescent="0.25">
      <c r="A45" s="2" t="s">
        <v>52</v>
      </c>
      <c r="B45" s="24">
        <f>150*3</f>
        <v>450</v>
      </c>
    </row>
    <row r="46" spans="1:5" ht="30" x14ac:dyDescent="0.25">
      <c r="A46" s="33" t="s">
        <v>39</v>
      </c>
      <c r="B46" s="25">
        <f>E26</f>
        <v>31816.702000000001</v>
      </c>
    </row>
    <row r="47" spans="1:5" x14ac:dyDescent="0.25">
      <c r="A47" s="15" t="s">
        <v>37</v>
      </c>
      <c r="B47" s="26">
        <f>B42+B44+B45-B46</f>
        <v>-4955.2840000000033</v>
      </c>
    </row>
    <row r="48" spans="1:5" x14ac:dyDescent="0.25">
      <c r="C48" s="17"/>
    </row>
  </sheetData>
  <mergeCells count="29">
    <mergeCell ref="A32:E32"/>
    <mergeCell ref="A33:E33"/>
    <mergeCell ref="A34:D34"/>
    <mergeCell ref="B35:D35"/>
    <mergeCell ref="A37:D37"/>
    <mergeCell ref="B38:D38"/>
    <mergeCell ref="A20:E20"/>
    <mergeCell ref="A27:E27"/>
    <mergeCell ref="A28:E28"/>
    <mergeCell ref="A29:E29"/>
    <mergeCell ref="A30:E30"/>
    <mergeCell ref="A31:E31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4" zoomScaleSheetLayoutView="100" workbookViewId="0">
      <selection activeCell="B22" sqref="B2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4" t="s">
        <v>70</v>
      </c>
      <c r="B1" s="54"/>
      <c r="C1" s="54"/>
      <c r="D1" s="55"/>
    </row>
    <row r="2" spans="1:5" ht="15.75" x14ac:dyDescent="0.25">
      <c r="A2" s="56" t="s">
        <v>71</v>
      </c>
      <c r="B2" s="56"/>
      <c r="C2" s="56"/>
      <c r="D2" s="57"/>
    </row>
    <row r="3" spans="1:5" ht="15.75" x14ac:dyDescent="0.25">
      <c r="A3" s="56" t="s">
        <v>72</v>
      </c>
      <c r="B3" s="56"/>
      <c r="C3" s="56"/>
      <c r="D3" s="57"/>
    </row>
    <row r="4" spans="1:5" ht="15.75" x14ac:dyDescent="0.25">
      <c r="A4" s="54" t="s">
        <v>93</v>
      </c>
      <c r="B4" s="54"/>
      <c r="C4" s="54"/>
      <c r="D4" s="55"/>
    </row>
    <row r="5" spans="1:5" ht="15.75" x14ac:dyDescent="0.25">
      <c r="A5" s="58"/>
      <c r="B5" s="58"/>
      <c r="C5" s="58"/>
      <c r="D5" s="1"/>
    </row>
    <row r="6" spans="1:5" ht="15.75" x14ac:dyDescent="0.25">
      <c r="A6" s="57"/>
      <c r="B6" s="59" t="s">
        <v>73</v>
      </c>
      <c r="C6" s="60">
        <f>'1КВ'!B42</f>
        <v>-6973.07</v>
      </c>
      <c r="D6" s="61"/>
    </row>
    <row r="7" spans="1:5" ht="15.75" x14ac:dyDescent="0.25">
      <c r="A7" s="62" t="s">
        <v>74</v>
      </c>
      <c r="B7" s="59" t="s">
        <v>95</v>
      </c>
      <c r="C7" s="60"/>
      <c r="D7" s="61"/>
    </row>
    <row r="8" spans="1:5" ht="15.75" x14ac:dyDescent="0.25">
      <c r="B8" s="63" t="s">
        <v>75</v>
      </c>
      <c r="C8" s="64">
        <f>'1КВ'!B44+'2кв'!B47+'3кв'!B44+'4кв'!B44</f>
        <v>131093.81</v>
      </c>
      <c r="D8" s="65"/>
    </row>
    <row r="9" spans="1:5" ht="30" x14ac:dyDescent="0.25">
      <c r="B9" s="20" t="s">
        <v>76</v>
      </c>
      <c r="C9" s="64">
        <f>'1КВ'!B45+'2кв'!B48+'3кв'!B45+'4кв'!B45</f>
        <v>2700</v>
      </c>
      <c r="D9" s="65"/>
    </row>
    <row r="10" spans="1:5" ht="15.75" x14ac:dyDescent="0.25">
      <c r="A10" s="66"/>
      <c r="B10" s="63" t="s">
        <v>77</v>
      </c>
      <c r="C10" s="67">
        <f>SUM(C8:C9)</f>
        <v>133793.81</v>
      </c>
      <c r="D10" s="61"/>
    </row>
    <row r="11" spans="1:5" ht="15.75" x14ac:dyDescent="0.25">
      <c r="A11" s="1"/>
      <c r="B11" s="68"/>
      <c r="C11" s="69"/>
      <c r="D11" s="70"/>
    </row>
    <row r="12" spans="1:5" ht="15.75" x14ac:dyDescent="0.25">
      <c r="A12" s="71" t="s">
        <v>78</v>
      </c>
      <c r="B12" s="72" t="s">
        <v>79</v>
      </c>
      <c r="C12" s="64">
        <f>'1КВ'!E22+'2кв'!E22+'3кв'!E22+'4кв'!E22</f>
        <v>96668.832000000009</v>
      </c>
      <c r="D12" s="70"/>
    </row>
    <row r="13" spans="1:5" ht="15.75" x14ac:dyDescent="0.25">
      <c r="A13" s="71"/>
      <c r="B13" s="7" t="s">
        <v>42</v>
      </c>
      <c r="C13" s="64">
        <f>'1КВ'!E23+'2кв'!E23+'3кв'!E23+'4кв'!E23</f>
        <v>26474.952000000005</v>
      </c>
      <c r="D13" s="70"/>
    </row>
    <row r="14" spans="1:5" ht="15.75" x14ac:dyDescent="0.25">
      <c r="A14" s="1"/>
      <c r="B14" s="7" t="s">
        <v>31</v>
      </c>
      <c r="C14" s="64">
        <f>'1КВ'!E24+'2кв'!E24+'3кв'!E24+'4кв'!E24</f>
        <v>253.3</v>
      </c>
      <c r="D14" s="70"/>
      <c r="E14" s="73"/>
    </row>
    <row r="15" spans="1:5" ht="15.75" x14ac:dyDescent="0.25">
      <c r="A15" s="71"/>
      <c r="B15" s="74" t="s">
        <v>96</v>
      </c>
      <c r="C15" s="64">
        <f>'1КВ'!E25</f>
        <v>1887.6</v>
      </c>
      <c r="D15" s="70"/>
    </row>
    <row r="16" spans="1:5" ht="15.75" x14ac:dyDescent="0.25">
      <c r="A16" s="71"/>
      <c r="B16" s="75" t="s">
        <v>80</v>
      </c>
      <c r="C16" s="64">
        <f>SUM(C18:C21)</f>
        <v>6491.34</v>
      </c>
      <c r="D16" s="70"/>
    </row>
    <row r="17" spans="1:5" ht="15.75" x14ac:dyDescent="0.25">
      <c r="A17" s="71"/>
      <c r="B17" s="75" t="s">
        <v>81</v>
      </c>
      <c r="C17" s="64"/>
      <c r="D17" s="70"/>
    </row>
    <row r="18" spans="1:5" ht="15.75" x14ac:dyDescent="0.25">
      <c r="A18" s="71"/>
      <c r="B18" s="7" t="s">
        <v>97</v>
      </c>
      <c r="C18" s="64">
        <f>'2кв'!E25</f>
        <v>2968.6</v>
      </c>
      <c r="D18" s="70"/>
    </row>
    <row r="19" spans="1:5" ht="15.75" x14ac:dyDescent="0.25">
      <c r="A19" s="71"/>
      <c r="B19" s="20" t="s">
        <v>98</v>
      </c>
      <c r="C19" s="64">
        <f>'2кв'!E26</f>
        <v>2646.99</v>
      </c>
      <c r="D19" s="70"/>
    </row>
    <row r="20" spans="1:5" ht="15.75" x14ac:dyDescent="0.25">
      <c r="A20" s="71"/>
      <c r="B20" s="20" t="s">
        <v>99</v>
      </c>
      <c r="C20" s="64">
        <f>'2кв'!E27</f>
        <v>875.75</v>
      </c>
      <c r="D20" s="70"/>
    </row>
    <row r="21" spans="1:5" ht="15.75" x14ac:dyDescent="0.25">
      <c r="A21" s="71"/>
      <c r="B21" s="75"/>
      <c r="C21" s="64"/>
      <c r="D21" s="70"/>
    </row>
    <row r="22" spans="1:5" ht="15.75" x14ac:dyDescent="0.25">
      <c r="A22" s="1"/>
      <c r="B22" s="76" t="s">
        <v>82</v>
      </c>
      <c r="C22" s="67">
        <f>SUM(C12:C16)</f>
        <v>131776.02400000003</v>
      </c>
      <c r="D22" s="70"/>
      <c r="E22" s="73"/>
    </row>
    <row r="23" spans="1:5" ht="15.75" x14ac:dyDescent="0.25">
      <c r="A23" s="1"/>
      <c r="B23" s="77" t="s">
        <v>83</v>
      </c>
      <c r="C23" s="67">
        <f>C6+C10-C22</f>
        <v>-4955.2840000000433</v>
      </c>
      <c r="D23" s="70"/>
    </row>
    <row r="24" spans="1:5" ht="15.75" x14ac:dyDescent="0.25">
      <c r="A24" s="1"/>
      <c r="B24" s="62"/>
      <c r="C24" s="62"/>
      <c r="D24" s="70"/>
    </row>
    <row r="25" spans="1:5" ht="15.75" x14ac:dyDescent="0.25">
      <c r="A25" s="1"/>
      <c r="B25" s="78" t="s">
        <v>84</v>
      </c>
      <c r="C25" s="78"/>
      <c r="D25" s="70"/>
    </row>
    <row r="26" spans="1:5" ht="15.75" x14ac:dyDescent="0.25">
      <c r="A26" s="1"/>
      <c r="B26" s="78" t="s">
        <v>85</v>
      </c>
      <c r="C26" s="79">
        <v>25819.66</v>
      </c>
      <c r="D26" s="70"/>
    </row>
    <row r="27" spans="1:5" ht="15.75" x14ac:dyDescent="0.25">
      <c r="A27" s="1"/>
      <c r="B27" s="80" t="s">
        <v>86</v>
      </c>
      <c r="C27" s="81">
        <v>34633.07</v>
      </c>
      <c r="D27" s="70"/>
    </row>
    <row r="28" spans="1:5" ht="15.75" x14ac:dyDescent="0.25">
      <c r="A28" s="1"/>
      <c r="B28" s="78" t="s">
        <v>87</v>
      </c>
      <c r="C28" s="79">
        <f>C27-C26</f>
        <v>8813.41</v>
      </c>
      <c r="D28" s="70"/>
    </row>
    <row r="29" spans="1:5" ht="15.75" x14ac:dyDescent="0.25">
      <c r="A29" s="1"/>
      <c r="B29" s="62"/>
      <c r="C29" s="62"/>
      <c r="D29" s="70"/>
    </row>
    <row r="30" spans="1:5" ht="15.75" x14ac:dyDescent="0.25">
      <c r="A30" s="1"/>
      <c r="B30" s="62"/>
      <c r="C30" s="62"/>
      <c r="D30" s="70"/>
    </row>
    <row r="31" spans="1:5" ht="15.75" x14ac:dyDescent="0.25">
      <c r="A31" s="1"/>
      <c r="B31" s="62"/>
      <c r="C31" s="62"/>
      <c r="D31" s="70"/>
    </row>
    <row r="32" spans="1:5" ht="15.75" x14ac:dyDescent="0.25">
      <c r="A32" s="1"/>
      <c r="B32" s="62"/>
      <c r="C32" s="62"/>
      <c r="D32" s="70"/>
    </row>
    <row r="33" spans="1:4" ht="15.75" x14ac:dyDescent="0.25">
      <c r="A33" s="1" t="s">
        <v>88</v>
      </c>
      <c r="B33" s="62" t="s">
        <v>89</v>
      </c>
      <c r="C33" s="62"/>
      <c r="D33" s="70"/>
    </row>
    <row r="34" spans="1:4" ht="15.75" x14ac:dyDescent="0.25">
      <c r="A34" s="1"/>
      <c r="B34" s="62" t="s">
        <v>90</v>
      </c>
      <c r="C34" s="62"/>
      <c r="D34" s="70"/>
    </row>
    <row r="35" spans="1:4" ht="15.75" x14ac:dyDescent="0.25">
      <c r="A35" s="1"/>
      <c r="B35" s="62" t="s">
        <v>91</v>
      </c>
      <c r="C35" s="62"/>
      <c r="D35" s="70"/>
    </row>
    <row r="36" spans="1:4" ht="15.75" x14ac:dyDescent="0.25">
      <c r="A36" s="1"/>
      <c r="B36" s="62"/>
      <c r="C36" s="62"/>
      <c r="D36" s="70"/>
    </row>
    <row r="37" spans="1:4" ht="15.75" x14ac:dyDescent="0.25">
      <c r="A37" s="1"/>
      <c r="B37" s="62"/>
      <c r="C37" s="62"/>
      <c r="D37" s="70"/>
    </row>
    <row r="38" spans="1:4" ht="15.75" x14ac:dyDescent="0.25">
      <c r="A38" s="1"/>
      <c r="B38" s="62" t="s">
        <v>92</v>
      </c>
      <c r="C38" s="62"/>
      <c r="D38" s="70"/>
    </row>
    <row r="39" spans="1:4" ht="15.75" x14ac:dyDescent="0.25">
      <c r="A39" s="1"/>
      <c r="B39" s="62"/>
      <c r="C39" s="62"/>
      <c r="D39" s="70"/>
    </row>
    <row r="40" spans="1:4" ht="15.75" x14ac:dyDescent="0.25">
      <c r="A40" s="1"/>
      <c r="B40" s="62"/>
      <c r="C40" s="62"/>
      <c r="D40" s="70"/>
    </row>
    <row r="41" spans="1:4" ht="15.75" x14ac:dyDescent="0.25">
      <c r="A41" s="1"/>
      <c r="B41" s="62"/>
      <c r="C41" s="62"/>
      <c r="D41" s="70"/>
    </row>
    <row r="42" spans="1:4" ht="15.75" x14ac:dyDescent="0.25">
      <c r="A42" s="1"/>
      <c r="B42" s="62"/>
      <c r="C42" s="62"/>
      <c r="D42" s="70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2024-02-21T11:04:11Z</dcterms:modified>
</cp:coreProperties>
</file>